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- Web -\2022\12\"/>
    </mc:Choice>
  </mc:AlternateContent>
  <bookViews>
    <workbookView xWindow="-36" yWindow="12" windowWidth="14352" windowHeight="12648"/>
  </bookViews>
  <sheets>
    <sheet name="4.Q 2022" sheetId="2" r:id="rId1"/>
  </sheets>
  <definedNames>
    <definedName name="_xlnm.Print_Area" localSheetId="0">'4.Q 2022'!$A$1:$P$54</definedName>
  </definedNames>
  <calcPr calcId="162913"/>
</workbook>
</file>

<file path=xl/calcChain.xml><?xml version="1.0" encoding="utf-8"?>
<calcChain xmlns="http://schemas.openxmlformats.org/spreadsheetml/2006/main">
  <c r="M25" i="2" l="1"/>
  <c r="M24" i="2"/>
  <c r="I12" i="2" l="1"/>
  <c r="E10" i="2" l="1"/>
  <c r="G12" i="2"/>
  <c r="E11" i="2" l="1"/>
  <c r="E15" i="2" l="1"/>
  <c r="E14" i="2"/>
  <c r="E12" i="2" l="1"/>
  <c r="E21" i="2"/>
  <c r="E16" i="2" l="1"/>
  <c r="I16" i="2"/>
  <c r="K25" i="2" l="1"/>
  <c r="I24" i="2"/>
  <c r="G24" i="2"/>
  <c r="G16" i="2" l="1"/>
  <c r="E20" i="2"/>
  <c r="E24" i="2" s="1"/>
  <c r="K24" i="2" l="1"/>
  <c r="I25" i="2"/>
  <c r="G25" i="2"/>
  <c r="M22" i="2"/>
  <c r="N45" i="2" l="1"/>
  <c r="M26" i="2" l="1"/>
  <c r="E22" i="2"/>
  <c r="K16" i="2"/>
  <c r="I18" i="2"/>
  <c r="K12" i="2"/>
  <c r="G18" i="2"/>
  <c r="E25" i="2" l="1"/>
  <c r="E26" i="2" s="1"/>
  <c r="K18" i="2"/>
  <c r="K26" i="2"/>
  <c r="I26" i="2"/>
  <c r="G26" i="2"/>
  <c r="E18" i="2"/>
  <c r="O12" i="2" l="1"/>
  <c r="G27" i="2" l="1"/>
  <c r="M27" i="2"/>
  <c r="I27" i="2"/>
  <c r="O16" i="2"/>
  <c r="K27" i="2"/>
  <c r="O22" i="2"/>
  <c r="O26" i="2" l="1"/>
  <c r="E27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<sst xmlns="http://schemas.openxmlformats.org/spreadsheetml/2006/main" count="51" uniqueCount="26">
  <si>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</si>
  <si>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</si>
  <si>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</si>
  <si>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</si>
  <si>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</si>
  <si>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</si>
  <si>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</si>
  <si>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</si>
  <si>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</si>
  <si>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</si>
  <si>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</si>
  <si>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</si>
  <si>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</si>
  <si>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</si>
  <si>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</si>
  <si>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</si>
  <si>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</si>
  <si>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</si>
  <si>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</si>
  <si>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</si>
  <si>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</si>
  <si>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</si>
  <si>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</si>
  <si>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</si>
  <si>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1993 - 2022</t>
  </si>
  <si>
    <t>STRUKTURA POHLEDÁVEK K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</si>
</sst>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9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  <font>
      <sz val="12"/>
      <color indexed="8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167" fontId="2" fillId="0" borderId="0" xfId="0" applyNumberFormat="1" applyFont="1" applyBorder="1"/>
    <xf numFmtId="167" fontId="1" fillId="0" borderId="0" xfId="0" applyNumberFormat="1" applyFont="1"/>
    <xf numFmtId="167" fontId="1" fillId="0" borderId="0" xfId="0" applyNumberFormat="1" applyFont="1" applyFill="1" applyBorder="1"/>
    <xf numFmtId="4" fontId="8" fillId="0" borderId="0" xfId="0" applyNumberFormat="1" applyFont="1" applyBorder="1" applyAlignment="1">
      <alignment horizontal="right" vertical="top" wrapText="1"/>
    </xf>
    <xf numFmtId="0" fontId="3" fillId="2" borderId="1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0" fontId="7" fillId="0" borderId="35" xfId="0" applyFont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683557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28" cy="80617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30</xdr:row>
      <xdr:rowOff>78441</xdr:rowOff>
    </xdr:from>
    <xdr:to>
      <xdr:col>11</xdr:col>
      <xdr:colOff>168088</xdr:colOff>
      <xdr:row>34</xdr:row>
      <xdr:rowOff>118503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5983941"/>
          <a:ext cx="8337176" cy="802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U54"/>
  <sheetViews>
    <sheetView showGridLines="0" tabSelected="1" zoomScale="70" zoomScaleNormal="70" zoomScaleSheetLayoutView="100" workbookViewId="0">
      <selection activeCell="A8" sqref="A8"/>
    </sheetView>
  </sheetViews>
  <sheetFormatPr defaultColWidth="9" defaultRowHeight="15" customHeight="1" x14ac:dyDescent="0.25"/>
  <cols>
    <col min="1" max="1" width="3.19921875" style="1" customWidth="1"/>
    <col min="2" max="2" width="11.59765625" style="1" customWidth="1"/>
    <col min="3" max="5" width="10.3984375" style="1" customWidth="1"/>
    <col min="6" max="14" width="10.19921875" style="1" customWidth="1"/>
    <col min="15" max="16" width="10.3984375" style="1" customWidth="1"/>
    <col min="17" max="17" width="9" style="1"/>
    <col min="18" max="18" width="12" style="1" bestFit="1" customWidth="1"/>
    <col min="19" max="19" width="18.5" style="1" customWidth="1"/>
    <col min="20" max="20" width="11" style="1" bestFit="1" customWidth="1"/>
    <col min="21" max="21" width="10.09765625" style="1" bestFit="1" customWidth="1"/>
    <col min="22" max="16384" width="9" style="1"/>
  </cols>
  <sheetData>
    <row r="6" spans="2:21" ht="15" customHeight="1" x14ac:dyDescent="0.25"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21" ht="15" customHeight="1" thickBot="1" x14ac:dyDescent="0.3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9" t="s">
        <v>6</v>
      </c>
    </row>
    <row r="8" spans="2:21" s="27" customFormat="1" ht="15" customHeight="1" x14ac:dyDescent="0.25">
      <c r="B8" s="54"/>
      <c r="C8" s="55"/>
      <c r="D8" s="56"/>
      <c r="E8" s="81" t="s">
        <v>7</v>
      </c>
      <c r="F8" s="82"/>
      <c r="G8" s="91" t="s">
        <v>8</v>
      </c>
      <c r="H8" s="55"/>
      <c r="I8" s="55"/>
      <c r="J8" s="55"/>
      <c r="K8" s="55"/>
      <c r="L8" s="55"/>
      <c r="M8" s="55"/>
      <c r="N8" s="56"/>
      <c r="O8" s="64" t="s">
        <v>9</v>
      </c>
    </row>
    <row r="9" spans="2:21" s="27" customFormat="1" ht="15" customHeight="1" x14ac:dyDescent="0.25">
      <c r="B9" s="57"/>
      <c r="C9" s="58"/>
      <c r="D9" s="59"/>
      <c r="E9" s="83"/>
      <c r="F9" s="84"/>
      <c r="G9" s="79" t="s">
        <v>10</v>
      </c>
      <c r="H9" s="80"/>
      <c r="I9" s="79" t="s">
        <v>11</v>
      </c>
      <c r="J9" s="80"/>
      <c r="K9" s="79" t="s">
        <v>12</v>
      </c>
      <c r="L9" s="80"/>
      <c r="M9" s="92" t="s">
        <v>13</v>
      </c>
      <c r="N9" s="92"/>
      <c r="O9" s="65"/>
    </row>
    <row r="10" spans="2:21" s="2" customFormat="1" ht="15" customHeight="1" x14ac:dyDescent="0.25">
      <c r="B10" s="66" t="s">
        <v>14</v>
      </c>
      <c r="C10" s="62" t="s">
        <v>15</v>
      </c>
      <c r="D10" s="63"/>
      <c r="E10" s="71">
        <f>SUM(G10:L10)</f>
        <v>10700142393.120001</v>
      </c>
      <c r="F10" s="72"/>
      <c r="G10" s="71">
        <v>7168834954.3999996</v>
      </c>
      <c r="H10" s="72"/>
      <c r="I10" s="71">
        <v>3478756118.8000002</v>
      </c>
      <c r="J10" s="72"/>
      <c r="K10" s="71">
        <v>52551319.920000002</v>
      </c>
      <c r="L10" s="72"/>
      <c r="M10" s="71" t="s">
        <v>16</v>
      </c>
      <c r="N10" s="72"/>
      <c r="O10" s="45"/>
      <c r="S10" s="27"/>
      <c r="T10" s="27"/>
      <c r="U10" s="27"/>
    </row>
    <row r="11" spans="2:21" s="2" customFormat="1" ht="15" customHeight="1" x14ac:dyDescent="0.25">
      <c r="B11" s="67"/>
      <c r="C11" s="62" t="s">
        <v>17</v>
      </c>
      <c r="D11" s="63"/>
      <c r="E11" s="71">
        <f>SUM(G11:L11)</f>
        <v>21889352785.310001</v>
      </c>
      <c r="F11" s="72"/>
      <c r="G11" s="71">
        <v>12418587245.75</v>
      </c>
      <c r="H11" s="72"/>
      <c r="I11" s="71">
        <v>9408475404.8999996</v>
      </c>
      <c r="J11" s="72"/>
      <c r="K11" s="71">
        <v>62290134.659999996</v>
      </c>
      <c r="L11" s="72"/>
      <c r="M11" s="71" t="s">
        <v>16</v>
      </c>
      <c r="N11" s="72"/>
      <c r="O11" s="46"/>
      <c r="S11" s="27"/>
      <c r="T11" s="27"/>
      <c r="U11" s="27"/>
    </row>
    <row r="12" spans="2:21" s="2" customFormat="1" ht="15" customHeight="1" x14ac:dyDescent="0.25">
      <c r="B12" s="67"/>
      <c r="C12" s="60" t="s">
        <v>18</v>
      </c>
      <c r="D12" s="61"/>
      <c r="E12" s="73">
        <f>E10+E11</f>
        <v>32589495178.43</v>
      </c>
      <c r="F12" s="74"/>
      <c r="G12" s="73">
        <f>G10+G11</f>
        <v>19587422200.150002</v>
      </c>
      <c r="H12" s="74"/>
      <c r="I12" s="73">
        <f>I10+I11</f>
        <v>12887231523.700001</v>
      </c>
      <c r="J12" s="74"/>
      <c r="K12" s="73">
        <f>K10+K11</f>
        <v>114841454.58</v>
      </c>
      <c r="L12" s="74"/>
      <c r="M12" s="73"/>
      <c r="N12" s="74"/>
      <c r="O12" s="28">
        <f>E12/E26</f>
        <v>0.55462984583407082</v>
      </c>
      <c r="S12" s="50"/>
    </row>
    <row r="13" spans="2:21" s="2" customFormat="1" ht="15" customHeight="1" x14ac:dyDescent="0.25">
      <c r="B13" s="29"/>
      <c r="C13" s="30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S13" s="50"/>
    </row>
    <row r="14" spans="2:21" ht="15" customHeight="1" x14ac:dyDescent="0.25">
      <c r="B14" s="68" t="s">
        <v>19</v>
      </c>
      <c r="C14" s="62" t="s">
        <v>15</v>
      </c>
      <c r="D14" s="63"/>
      <c r="E14" s="71">
        <f>SUM(G14:L14)</f>
        <v>14697451280.059999</v>
      </c>
      <c r="F14" s="72"/>
      <c r="G14" s="71">
        <v>10900728022.219999</v>
      </c>
      <c r="H14" s="72"/>
      <c r="I14" s="71">
        <v>3777257039.1100001</v>
      </c>
      <c r="J14" s="72"/>
      <c r="K14" s="71">
        <v>19466218.73</v>
      </c>
      <c r="L14" s="72"/>
      <c r="M14" s="77" t="s">
        <v>16</v>
      </c>
      <c r="N14" s="78"/>
      <c r="O14" s="46"/>
    </row>
    <row r="15" spans="2:21" ht="15" customHeight="1" x14ac:dyDescent="0.25">
      <c r="B15" s="69"/>
      <c r="C15" s="62" t="s">
        <v>17</v>
      </c>
      <c r="D15" s="63"/>
      <c r="E15" s="71">
        <f>SUM(G15:L15)</f>
        <v>10201494255.589989</v>
      </c>
      <c r="F15" s="72"/>
      <c r="G15" s="71">
        <v>7275706479.2799902</v>
      </c>
      <c r="H15" s="72"/>
      <c r="I15" s="71">
        <v>2911451464.5100002</v>
      </c>
      <c r="J15" s="72"/>
      <c r="K15" s="71">
        <v>14336311.800000001</v>
      </c>
      <c r="L15" s="72"/>
      <c r="M15" s="77" t="s">
        <v>16</v>
      </c>
      <c r="N15" s="78"/>
      <c r="O15" s="45"/>
      <c r="S15" s="53"/>
      <c r="T15" s="2"/>
      <c r="U15" s="2"/>
    </row>
    <row r="16" spans="2:21" ht="15" customHeight="1" x14ac:dyDescent="0.25">
      <c r="B16" s="70"/>
      <c r="C16" s="60" t="s">
        <v>18</v>
      </c>
      <c r="D16" s="61"/>
      <c r="E16" s="73">
        <f>E14+E15</f>
        <v>24898945535.649986</v>
      </c>
      <c r="F16" s="74"/>
      <c r="G16" s="73">
        <f>G14+G15</f>
        <v>18176434501.499989</v>
      </c>
      <c r="H16" s="74"/>
      <c r="I16" s="73">
        <f>I14+I15</f>
        <v>6688708503.6200008</v>
      </c>
      <c r="J16" s="74"/>
      <c r="K16" s="73">
        <f>K14+K15</f>
        <v>33802530.530000001</v>
      </c>
      <c r="L16" s="74"/>
      <c r="M16" s="73" t="s">
        <v>16</v>
      </c>
      <c r="N16" s="74"/>
      <c r="O16" s="28">
        <f>E16/E26</f>
        <v>0.42374692361017907</v>
      </c>
      <c r="S16" s="50"/>
      <c r="T16" s="2"/>
      <c r="U16" s="2"/>
    </row>
    <row r="17" spans="2:19" s="33" customFormat="1" ht="15" customHeight="1" x14ac:dyDescent="0.25">
      <c r="B17" s="34"/>
      <c r="C17" s="30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  <c r="S17" s="52"/>
    </row>
    <row r="18" spans="2:19" ht="15" customHeight="1" x14ac:dyDescent="0.25">
      <c r="B18" s="35" t="s">
        <v>20</v>
      </c>
      <c r="C18" s="93"/>
      <c r="D18" s="94"/>
      <c r="E18" s="75">
        <f>E12+E16</f>
        <v>57488440714.079987</v>
      </c>
      <c r="F18" s="76"/>
      <c r="G18" s="75">
        <f>G12+G16</f>
        <v>37763856701.649994</v>
      </c>
      <c r="H18" s="76"/>
      <c r="I18" s="75">
        <f>I12+I16</f>
        <v>19575940027.32</v>
      </c>
      <c r="J18" s="76"/>
      <c r="K18" s="75">
        <f>K12+K16</f>
        <v>148643985.11000001</v>
      </c>
      <c r="L18" s="76"/>
      <c r="M18" s="75" t="s">
        <v>16</v>
      </c>
      <c r="N18" s="76"/>
      <c r="O18" s="47"/>
      <c r="S18" s="51"/>
    </row>
    <row r="19" spans="2:19" s="2" customFormat="1" ht="15" customHeight="1" x14ac:dyDescent="0.25">
      <c r="B19" s="36"/>
      <c r="C19" s="37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8"/>
    </row>
    <row r="20" spans="2:19" ht="15" customHeight="1" x14ac:dyDescent="0.25">
      <c r="B20" s="67" t="s">
        <v>21</v>
      </c>
      <c r="C20" s="62" t="s">
        <v>15</v>
      </c>
      <c r="D20" s="63"/>
      <c r="E20" s="77">
        <f>M20</f>
        <v>306186014.94999999</v>
      </c>
      <c r="F20" s="78"/>
      <c r="G20" s="71"/>
      <c r="H20" s="72"/>
      <c r="I20" s="71"/>
      <c r="J20" s="72"/>
      <c r="K20" s="71"/>
      <c r="L20" s="72"/>
      <c r="M20" s="71">
        <v>306186014.94999999</v>
      </c>
      <c r="N20" s="72"/>
      <c r="O20" s="46"/>
    </row>
    <row r="21" spans="2:19" ht="15" customHeight="1" x14ac:dyDescent="0.25">
      <c r="B21" s="67"/>
      <c r="C21" s="62" t="s">
        <v>17</v>
      </c>
      <c r="D21" s="63"/>
      <c r="E21" s="77">
        <f>M21</f>
        <v>964373391.88999999</v>
      </c>
      <c r="F21" s="78"/>
      <c r="G21" s="71"/>
      <c r="H21" s="72"/>
      <c r="I21" s="71"/>
      <c r="J21" s="72"/>
      <c r="K21" s="71"/>
      <c r="L21" s="72"/>
      <c r="M21" s="71">
        <v>964373391.88999999</v>
      </c>
      <c r="N21" s="72"/>
      <c r="O21" s="46"/>
    </row>
    <row r="22" spans="2:19" ht="15" customHeight="1" x14ac:dyDescent="0.25">
      <c r="B22" s="67"/>
      <c r="C22" s="60" t="s">
        <v>18</v>
      </c>
      <c r="D22" s="61"/>
      <c r="E22" s="73">
        <f>E20+E21</f>
        <v>1270559406.8399999</v>
      </c>
      <c r="F22" s="74"/>
      <c r="G22" s="73"/>
      <c r="H22" s="74"/>
      <c r="I22" s="73"/>
      <c r="J22" s="74"/>
      <c r="K22" s="73"/>
      <c r="L22" s="74"/>
      <c r="M22" s="73">
        <f>M20+M21</f>
        <v>1270559406.8399999</v>
      </c>
      <c r="N22" s="74"/>
      <c r="O22" s="28">
        <f>E22/E26</f>
        <v>2.1623230555750082E-2</v>
      </c>
    </row>
    <row r="23" spans="2:19" s="33" customFormat="1" ht="15" customHeight="1" x14ac:dyDescent="0.25">
      <c r="B23" s="39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2:19" ht="15" customHeight="1" x14ac:dyDescent="0.25">
      <c r="B24" s="67" t="s">
        <v>22</v>
      </c>
      <c r="C24" s="62" t="s">
        <v>15</v>
      </c>
      <c r="D24" s="63"/>
      <c r="E24" s="71">
        <f>E10+E14+E20</f>
        <v>25703779688.130001</v>
      </c>
      <c r="F24" s="72"/>
      <c r="G24" s="71">
        <f>G10+G14+G20</f>
        <v>18069562976.619999</v>
      </c>
      <c r="H24" s="72"/>
      <c r="I24" s="71">
        <f>I10+I14+I20</f>
        <v>7256013157.9099998</v>
      </c>
      <c r="J24" s="72"/>
      <c r="K24" s="71">
        <f>K10+K14+K20</f>
        <v>72017538.650000006</v>
      </c>
      <c r="L24" s="72"/>
      <c r="M24" s="71">
        <f>+M20</f>
        <v>306186014.94999999</v>
      </c>
      <c r="N24" s="72"/>
      <c r="O24" s="46"/>
    </row>
    <row r="25" spans="2:19" ht="15" customHeight="1" x14ac:dyDescent="0.25">
      <c r="B25" s="67"/>
      <c r="C25" s="62" t="s">
        <v>17</v>
      </c>
      <c r="D25" s="63"/>
      <c r="E25" s="71">
        <f>E11+E15+E21</f>
        <v>33055220432.789989</v>
      </c>
      <c r="F25" s="72"/>
      <c r="G25" s="71">
        <f>G11+G15+G21</f>
        <v>19694293725.029991</v>
      </c>
      <c r="H25" s="72"/>
      <c r="I25" s="71">
        <f>I11+I15+I21</f>
        <v>12319926869.41</v>
      </c>
      <c r="J25" s="72"/>
      <c r="K25" s="71">
        <f>K11+K15+K21</f>
        <v>76626446.459999993</v>
      </c>
      <c r="L25" s="72"/>
      <c r="M25" s="71">
        <f>M21</f>
        <v>964373391.88999999</v>
      </c>
      <c r="N25" s="72">
        <v>1563040059.3900001</v>
      </c>
      <c r="O25" s="46"/>
    </row>
    <row r="26" spans="2:19" ht="15" customHeight="1" x14ac:dyDescent="0.25">
      <c r="B26" s="67"/>
      <c r="C26" s="60" t="s">
        <v>18</v>
      </c>
      <c r="D26" s="61"/>
      <c r="E26" s="87">
        <f>E24+E25</f>
        <v>58759000120.919991</v>
      </c>
      <c r="F26" s="88"/>
      <c r="G26" s="87">
        <f>G24+G25</f>
        <v>37763856701.649994</v>
      </c>
      <c r="H26" s="88"/>
      <c r="I26" s="87">
        <f>I24+I25</f>
        <v>19575940027.32</v>
      </c>
      <c r="J26" s="88"/>
      <c r="K26" s="87">
        <f>K24+K25</f>
        <v>148643985.11000001</v>
      </c>
      <c r="L26" s="88"/>
      <c r="M26" s="87">
        <f>M24+M25</f>
        <v>1270559406.8399999</v>
      </c>
      <c r="N26" s="88"/>
      <c r="O26" s="28">
        <f>O12+O16+O22</f>
        <v>1</v>
      </c>
    </row>
    <row r="27" spans="2:19" ht="15" customHeight="1" thickBot="1" x14ac:dyDescent="0.3">
      <c r="B27" s="96" t="s">
        <v>9</v>
      </c>
      <c r="C27" s="97"/>
      <c r="D27" s="98"/>
      <c r="E27" s="85">
        <f>G27+I27+K27+M27</f>
        <v>1</v>
      </c>
      <c r="F27" s="86"/>
      <c r="G27" s="89">
        <f>G26/E26</f>
        <v>0.64269059418873453</v>
      </c>
      <c r="H27" s="90"/>
      <c r="I27" s="89">
        <f>I26/E26</f>
        <v>0.33315645240788178</v>
      </c>
      <c r="J27" s="90"/>
      <c r="K27" s="89">
        <f>K26/E26</f>
        <v>2.5297228476336554E-3</v>
      </c>
      <c r="L27" s="90"/>
      <c r="M27" s="89">
        <f>M26/E26</f>
        <v>2.1623230555750082E-2</v>
      </c>
      <c r="N27" s="90"/>
      <c r="O27" s="40"/>
    </row>
    <row r="28" spans="2:19" ht="15" customHeight="1" x14ac:dyDescent="0.25">
      <c r="B28" s="41" t="s">
        <v>23</v>
      </c>
      <c r="C28" s="41"/>
      <c r="D28" s="41"/>
      <c r="E28" s="42"/>
      <c r="F28" s="42"/>
      <c r="G28" s="41"/>
      <c r="H28" s="41"/>
      <c r="I28" s="41"/>
      <c r="J28" s="41"/>
      <c r="K28" s="41"/>
      <c r="L28" s="41"/>
      <c r="M28" s="41"/>
      <c r="N28" s="41"/>
      <c r="O28" s="43"/>
    </row>
    <row r="29" spans="2:19" ht="15" customHeight="1" x14ac:dyDescent="0.25">
      <c r="E29" s="22"/>
      <c r="F29" s="22"/>
      <c r="G29" s="44"/>
      <c r="H29" s="44"/>
      <c r="I29" s="44"/>
      <c r="J29" s="44"/>
      <c r="K29" s="44"/>
      <c r="L29" s="44"/>
    </row>
    <row r="36" spans="2:19" ht="25.5" customHeight="1" x14ac:dyDescent="0.25"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thickBot="1" x14ac:dyDescent="0.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95" t="s">
        <v>0</v>
      </c>
      <c r="P37" s="95"/>
    </row>
    <row r="38" spans="2:19" s="2" customFormat="1" ht="15" customHeight="1" x14ac:dyDescent="0.25">
      <c r="B38" s="8" t="s">
        <v>1</v>
      </c>
      <c r="C38" s="9">
        <v>1993</v>
      </c>
      <c r="D38" s="9">
        <v>1994</v>
      </c>
      <c r="E38" s="9">
        <v>1995</v>
      </c>
      <c r="F38" s="9">
        <v>1996</v>
      </c>
      <c r="G38" s="9">
        <v>1997</v>
      </c>
      <c r="H38" s="10">
        <v>1998</v>
      </c>
      <c r="I38" s="9">
        <v>1999</v>
      </c>
      <c r="J38" s="9">
        <v>2000</v>
      </c>
      <c r="K38" s="9">
        <v>2001</v>
      </c>
      <c r="L38" s="9">
        <v>2002</v>
      </c>
      <c r="M38" s="9">
        <v>2003</v>
      </c>
      <c r="N38" s="9">
        <v>2004</v>
      </c>
      <c r="O38" s="9">
        <v>2005</v>
      </c>
      <c r="P38" s="20">
        <v>2006</v>
      </c>
    </row>
    <row r="39" spans="2:19" s="2" customFormat="1" ht="15" customHeight="1" x14ac:dyDescent="0.25">
      <c r="B39" s="11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21">
        <v>62142</v>
      </c>
      <c r="S39" s="1"/>
    </row>
    <row r="40" spans="2:19" s="2" customFormat="1" ht="15" customHeight="1" x14ac:dyDescent="0.25">
      <c r="B40" s="12" t="s">
        <v>3</v>
      </c>
      <c r="C40" s="13">
        <v>1714</v>
      </c>
      <c r="D40" s="13">
        <v>4485</v>
      </c>
      <c r="E40" s="13">
        <v>10142</v>
      </c>
      <c r="F40" s="13">
        <v>17973</v>
      </c>
      <c r="G40" s="13">
        <v>26879</v>
      </c>
      <c r="H40" s="13">
        <v>35823</v>
      </c>
      <c r="I40" s="13">
        <v>44837</v>
      </c>
      <c r="J40" s="13">
        <v>52646</v>
      </c>
      <c r="K40" s="13">
        <v>58550</v>
      </c>
      <c r="L40" s="13">
        <v>60805.60491337</v>
      </c>
      <c r="M40" s="13">
        <v>63203</v>
      </c>
      <c r="N40" s="13">
        <v>62297</v>
      </c>
      <c r="O40" s="13">
        <v>62722</v>
      </c>
      <c r="P40" s="18">
        <v>61492</v>
      </c>
    </row>
    <row r="41" spans="2:19" s="2" customFormat="1" ht="15" customHeight="1" x14ac:dyDescent="0.25">
      <c r="B41" s="11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21">
        <v>60894</v>
      </c>
    </row>
    <row r="42" spans="2:19" s="2" customFormat="1" ht="15" customHeight="1" thickBot="1" x14ac:dyDescent="0.3">
      <c r="B42" s="14" t="s">
        <v>5</v>
      </c>
      <c r="C42" s="15">
        <v>3145</v>
      </c>
      <c r="D42" s="15">
        <v>7049</v>
      </c>
      <c r="E42" s="15">
        <v>13762</v>
      </c>
      <c r="F42" s="15">
        <v>21985</v>
      </c>
      <c r="G42" s="15">
        <v>32564</v>
      </c>
      <c r="H42" s="15">
        <v>39854</v>
      </c>
      <c r="I42" s="15">
        <v>49127</v>
      </c>
      <c r="J42" s="15">
        <v>55850</v>
      </c>
      <c r="K42" s="15">
        <v>60638.460358020006</v>
      </c>
      <c r="L42" s="15">
        <v>61749</v>
      </c>
      <c r="M42" s="15">
        <v>63754</v>
      </c>
      <c r="N42" s="15">
        <v>61977</v>
      </c>
      <c r="O42" s="15">
        <v>62180</v>
      </c>
      <c r="P42" s="19">
        <v>59721</v>
      </c>
    </row>
    <row r="43" spans="2:19" s="2" customFormat="1" ht="15" customHeight="1" thickBot="1" x14ac:dyDescent="0.3"/>
    <row r="44" spans="2:19" ht="15" customHeight="1" x14ac:dyDescent="0.25">
      <c r="B44" s="8" t="s">
        <v>1</v>
      </c>
      <c r="C44" s="9">
        <v>2007</v>
      </c>
      <c r="D44" s="9">
        <v>2008</v>
      </c>
      <c r="E44" s="9">
        <v>2009</v>
      </c>
      <c r="F44" s="9">
        <v>2010</v>
      </c>
      <c r="G44" s="9">
        <v>2011</v>
      </c>
      <c r="H44" s="16">
        <v>2012</v>
      </c>
      <c r="I44" s="16">
        <v>2013</v>
      </c>
      <c r="J44" s="16">
        <v>2014</v>
      </c>
      <c r="K44" s="9">
        <v>2015</v>
      </c>
      <c r="L44" s="9">
        <v>2016</v>
      </c>
      <c r="M44" s="9">
        <v>2017</v>
      </c>
      <c r="N44" s="9">
        <v>2018</v>
      </c>
      <c r="O44" s="9">
        <v>2019</v>
      </c>
      <c r="P44" s="23">
        <v>2020</v>
      </c>
    </row>
    <row r="45" spans="2:19" ht="15" customHeight="1" x14ac:dyDescent="0.25">
      <c r="B45" s="17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24">
        <v>58250.94204301</v>
      </c>
    </row>
    <row r="46" spans="2:19" ht="15" customHeight="1" x14ac:dyDescent="0.25">
      <c r="B46" s="12" t="s">
        <v>3</v>
      </c>
      <c r="C46" s="13">
        <v>58702.139117749997</v>
      </c>
      <c r="D46" s="13">
        <v>56783.640900209903</v>
      </c>
      <c r="E46" s="13">
        <v>59925.355875059897</v>
      </c>
      <c r="F46" s="13">
        <v>60068.23251301</v>
      </c>
      <c r="G46" s="13">
        <v>61034.362505140001</v>
      </c>
      <c r="H46" s="13">
        <v>62305.31249235</v>
      </c>
      <c r="I46" s="13">
        <v>63145.32657248</v>
      </c>
      <c r="J46" s="13">
        <v>64321.608496870002</v>
      </c>
      <c r="K46" s="13">
        <v>63169.835174749998</v>
      </c>
      <c r="L46" s="13">
        <v>61144.651179410001</v>
      </c>
      <c r="M46" s="13">
        <v>59904.875790309998</v>
      </c>
      <c r="N46" s="13">
        <v>59538.065517499999</v>
      </c>
      <c r="O46" s="13">
        <v>59518.601759849997</v>
      </c>
      <c r="P46" s="25">
        <v>57048.592106099997</v>
      </c>
    </row>
    <row r="47" spans="2:19" ht="15" customHeight="1" x14ac:dyDescent="0.25">
      <c r="B47" s="17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24">
        <v>58048.200656929999</v>
      </c>
    </row>
    <row r="48" spans="2:19" ht="15" customHeight="1" thickBot="1" x14ac:dyDescent="0.3">
      <c r="B48" s="14" t="s">
        <v>5</v>
      </c>
      <c r="C48" s="15">
        <v>57488.368621069996</v>
      </c>
      <c r="D48" s="15">
        <v>55797.4504726999</v>
      </c>
      <c r="E48" s="15">
        <v>59713.030024510001</v>
      </c>
      <c r="F48" s="15">
        <v>60092.39601638</v>
      </c>
      <c r="G48" s="15">
        <v>61310.986536169999</v>
      </c>
      <c r="H48" s="15">
        <v>62526.044997739999</v>
      </c>
      <c r="I48" s="15">
        <v>63378.11065088</v>
      </c>
      <c r="J48" s="15">
        <v>63867.115628959997</v>
      </c>
      <c r="K48" s="15">
        <v>61276.079763060014</v>
      </c>
      <c r="L48" s="15">
        <v>59957.423131449999</v>
      </c>
      <c r="M48" s="15">
        <v>59233.638444880002</v>
      </c>
      <c r="N48" s="15">
        <v>58750.507498519997</v>
      </c>
      <c r="O48" s="15">
        <v>57113.163449090003</v>
      </c>
      <c r="P48" s="26">
        <v>57281.564253899996</v>
      </c>
    </row>
    <row r="49" spans="2:4" ht="15" customHeight="1" thickBot="1" x14ac:dyDescent="0.3"/>
    <row r="50" spans="2:4" ht="15" customHeight="1" x14ac:dyDescent="0.25">
      <c r="B50" s="8" t="s">
        <v>1</v>
      </c>
      <c r="C50" s="9">
        <v>2021</v>
      </c>
      <c r="D50" s="23">
        <v>2022</v>
      </c>
    </row>
    <row r="51" spans="2:4" ht="15" customHeight="1" x14ac:dyDescent="0.25">
      <c r="B51" s="11" t="s">
        <v>2</v>
      </c>
      <c r="C51" s="6">
        <v>57615</v>
      </c>
      <c r="D51" s="24">
        <v>57932.250998670002</v>
      </c>
    </row>
    <row r="52" spans="2:4" ht="15" customHeight="1" x14ac:dyDescent="0.25">
      <c r="B52" s="12" t="s">
        <v>3</v>
      </c>
      <c r="C52" s="13">
        <v>57740.130226759997</v>
      </c>
      <c r="D52" s="25">
        <v>57808.476834169996</v>
      </c>
    </row>
    <row r="53" spans="2:4" ht="15" customHeight="1" x14ac:dyDescent="0.25">
      <c r="B53" s="11" t="s">
        <v>4</v>
      </c>
      <c r="C53" s="6">
        <v>58215.77574117</v>
      </c>
      <c r="D53" s="24">
        <v>58378.549977369999</v>
      </c>
    </row>
    <row r="54" spans="2:4" ht="15" customHeight="1" thickBot="1" x14ac:dyDescent="0.3">
      <c r="B54" s="14" t="s">
        <v>5</v>
      </c>
      <c r="C54" s="15">
        <v>57599.76393329</v>
      </c>
      <c r="D54" s="26">
        <v>58759.000120919998</v>
      </c>
    </row>
  </sheetData>
  <mergeCells count="97"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  <mergeCell ref="C10:D10"/>
    <mergeCell ref="C11:D11"/>
    <mergeCell ref="C12:D12"/>
    <mergeCell ref="C14:D14"/>
    <mergeCell ref="C15:D1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14:N14"/>
    <mergeCell ref="M15:N15"/>
    <mergeCell ref="M16:N16"/>
    <mergeCell ref="K18:L18"/>
    <mergeCell ref="K20:L20"/>
    <mergeCell ref="K14:L14"/>
    <mergeCell ref="K15:L15"/>
    <mergeCell ref="K16:L16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E8:F9"/>
    <mergeCell ref="E10:F10"/>
    <mergeCell ref="E11:F11"/>
    <mergeCell ref="E12:F12"/>
    <mergeCell ref="E14:F14"/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customProperties>
    <customPr name="_pios_id" r:id="rId2"/>
  </customProperties>
  <drawing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4.Q 2022</vt:lpstr>
      <vt:lpstr>'4.Q 2022'!Oblast_tisku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Novotný Ondřej (ČSSZ 61)</cp:lastModifiedBy>
  <cp:lastPrinted>2023-01-17T09:38:24Z</cp:lastPrinted>
  <dcterms:created xsi:type="dcterms:W3CDTF">2004-09-09T09:31:43Z</dcterms:created>
  <dcterms:modified xsi:type="dcterms:W3CDTF">2023-01-17T09:38:55Z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  <property fmtid="{D5CDD505-2E9C-101B-9397-08002B2CF9AE}" pid="3" name="CustomUiType">
    <vt:lpwstr>2</vt:lpwstr>
  </property>
</Properties>
</file>