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Tabulky do SETu (pro Míšu) -\Set - Pohledávky\2023\"/>
    </mc:Choice>
  </mc:AlternateContent>
  <bookViews>
    <workbookView xWindow="-30" yWindow="15" windowWidth="14355" windowHeight="12645"/>
  </bookViews>
  <sheets>
    <sheet name="2.Q 2023" sheetId="2" r:id="rId1"/>
  </sheets>
  <definedNames>
    <definedName name="_xlnm.Print_Area" localSheetId="0">'2.Q 2023'!$A$1:$P$54</definedName>
  </definedNames>
  <calcPr calcId="162913"/>
</workbook>
</file>

<file path=xl/calcChain.xml><?xml version="1.0" encoding="utf-8"?>
<calcChain xmlns="http://schemas.openxmlformats.org/spreadsheetml/2006/main">
  <c r="E15" i="2" l="1"/>
  <c r="E14" i="2"/>
  <c r="K24" i="2"/>
  <c r="M24" i="2"/>
  <c r="I24" i="2"/>
  <c r="G24" i="2"/>
  <c r="E11" i="2" l="1"/>
  <c r="E10" i="2"/>
  <c r="E12" i="2" l="1"/>
  <c r="M25" i="2"/>
  <c r="E16" i="2" l="1"/>
  <c r="E18" i="2" s="1"/>
  <c r="I16" i="2"/>
  <c r="I12" i="2"/>
  <c r="I18" i="2" l="1"/>
  <c r="K25" i="2"/>
  <c r="G16" i="2" l="1"/>
  <c r="E20" i="2"/>
  <c r="E24" i="2" s="1"/>
  <c r="I25" i="2" l="1"/>
  <c r="G25" i="2"/>
  <c r="M22" i="2"/>
  <c r="N45" i="2" l="1"/>
  <c r="M26" i="2" l="1"/>
  <c r="E21" i="2"/>
  <c r="K16" i="2"/>
  <c r="K12" i="2"/>
  <c r="K18" i="2" s="1"/>
  <c r="G12" i="2"/>
  <c r="G18" i="2" s="1"/>
  <c r="E22" i="2" l="1"/>
  <c r="E25" i="2"/>
  <c r="E26" i="2" s="1"/>
  <c r="K26" i="2"/>
  <c r="I26" i="2"/>
  <c r="G26" i="2"/>
  <c r="O12" i="2" l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<sst xmlns="http://schemas.openxmlformats.org/spreadsheetml/2006/main" count="51" uniqueCount="26">
  <si>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</si>
  <si>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</si>
  <si>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</si>
  <si>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</si>
  <si>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</si>
  <si>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</si>
  <si>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</si>
  <si>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</si>
  <si>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</si>
  <si>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</si>
  <si>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</si>
  <si>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</si>
  <si>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</si>
  <si>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</si>
  <si>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</si>
  <si>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</si>
  <si>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</si>
  <si>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</si>
  <si>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</si>
  <si>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</si>
  <si>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</si>
  <si>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</si>
  <si>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</si>
  <si>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</si>
  <si>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1993 - 2023</t>
  </si>
  <si>
    <t>STRUKTURA POHLEDÁVEK K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</si>
</sst>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9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3" fontId="1" fillId="0" borderId="8" xfId="0" applyNumberFormat="1" applyFont="1" applyFill="1" applyBorder="1" applyAlignment="1">
      <alignment horizontal="right" vertical="center"/>
    </xf>
    <xf numFmtId="0" fontId="8" fillId="0" borderId="0" xfId="0" applyFont="1"/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15</xdr:col>
      <xdr:colOff>759757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1939386" cy="827945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54"/>
  <sheetViews>
    <sheetView showGridLines="0" tabSelected="1" zoomScale="85" zoomScaleNormal="85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4" spans="2:19" ht="15" customHeight="1" x14ac:dyDescent="0.2">
      <c r="R4" s="55"/>
    </row>
    <row r="6" spans="2:19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">
      <c r="B8" s="56"/>
      <c r="C8" s="57"/>
      <c r="D8" s="58"/>
      <c r="E8" s="85" t="s">
        <v>7</v>
      </c>
      <c r="F8" s="86"/>
      <c r="G8" s="95" t="s">
        <v>8</v>
      </c>
      <c r="H8" s="57"/>
      <c r="I8" s="57"/>
      <c r="J8" s="57"/>
      <c r="K8" s="57"/>
      <c r="L8" s="57"/>
      <c r="M8" s="57"/>
      <c r="N8" s="58"/>
      <c r="O8" s="66" t="s">
        <v>9</v>
      </c>
    </row>
    <row r="9" spans="2:19" s="27" customFormat="1" ht="15" customHeight="1" x14ac:dyDescent="0.2">
      <c r="B9" s="59"/>
      <c r="C9" s="60"/>
      <c r="D9" s="61"/>
      <c r="E9" s="87"/>
      <c r="F9" s="88"/>
      <c r="G9" s="83" t="s">
        <v>10</v>
      </c>
      <c r="H9" s="84"/>
      <c r="I9" s="83" t="s">
        <v>11</v>
      </c>
      <c r="J9" s="84"/>
      <c r="K9" s="83" t="s">
        <v>12</v>
      </c>
      <c r="L9" s="84"/>
      <c r="M9" s="96" t="s">
        <v>13</v>
      </c>
      <c r="N9" s="96"/>
      <c r="O9" s="67"/>
      <c r="S9" s="50"/>
    </row>
    <row r="10" spans="2:19" s="2" customFormat="1" ht="15" customHeight="1" x14ac:dyDescent="0.2">
      <c r="B10" s="68" t="s">
        <v>14</v>
      </c>
      <c r="C10" s="64" t="s">
        <v>15</v>
      </c>
      <c r="D10" s="65"/>
      <c r="E10" s="81">
        <f>SUM(G10:K10)</f>
        <v>11010464977.940001</v>
      </c>
      <c r="F10" s="82"/>
      <c r="G10" s="73">
        <v>7202704523.0500002</v>
      </c>
      <c r="H10" s="74"/>
      <c r="I10" s="73">
        <v>3756883476.0700002</v>
      </c>
      <c r="J10" s="74"/>
      <c r="K10" s="73">
        <v>50876978.82</v>
      </c>
      <c r="L10" s="74"/>
      <c r="M10" s="81" t="s">
        <v>16</v>
      </c>
      <c r="N10" s="82"/>
      <c r="O10" s="45"/>
      <c r="S10" s="51"/>
    </row>
    <row r="11" spans="2:19" s="2" customFormat="1" ht="15" customHeight="1" x14ac:dyDescent="0.2">
      <c r="B11" s="69"/>
      <c r="C11" s="64" t="s">
        <v>17</v>
      </c>
      <c r="D11" s="65"/>
      <c r="E11" s="81">
        <f>SUM(G11:K11)</f>
        <v>21528938835.910004</v>
      </c>
      <c r="F11" s="82"/>
      <c r="G11" s="73">
        <v>12266035163.530001</v>
      </c>
      <c r="H11" s="74"/>
      <c r="I11" s="73">
        <v>9201017303.0900002</v>
      </c>
      <c r="J11" s="74"/>
      <c r="K11" s="73">
        <v>61886369.289999999</v>
      </c>
      <c r="L11" s="74"/>
      <c r="M11" s="81" t="s">
        <v>16</v>
      </c>
      <c r="N11" s="82"/>
      <c r="O11" s="46"/>
    </row>
    <row r="12" spans="2:19" s="2" customFormat="1" ht="15" customHeight="1" x14ac:dyDescent="0.2">
      <c r="B12" s="69"/>
      <c r="C12" s="62" t="s">
        <v>18</v>
      </c>
      <c r="D12" s="63"/>
      <c r="E12" s="75">
        <f>E10+E11</f>
        <v>32539403813.850006</v>
      </c>
      <c r="F12" s="76"/>
      <c r="G12" s="75">
        <f>G10+G11</f>
        <v>19468739686.580002</v>
      </c>
      <c r="H12" s="76"/>
      <c r="I12" s="75">
        <f>I10+I11</f>
        <v>12957900779.16</v>
      </c>
      <c r="J12" s="76"/>
      <c r="K12" s="75">
        <f>K10+K11</f>
        <v>112763348.11</v>
      </c>
      <c r="L12" s="76"/>
      <c r="M12" s="75"/>
      <c r="N12" s="76"/>
      <c r="O12" s="28">
        <f>E12/E26</f>
        <v>0.53358902586294643</v>
      </c>
    </row>
    <row r="13" spans="2:19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">
      <c r="B14" s="70" t="s">
        <v>19</v>
      </c>
      <c r="C14" s="64" t="s">
        <v>15</v>
      </c>
      <c r="D14" s="65"/>
      <c r="E14" s="79">
        <f>G14+I14+K14</f>
        <v>16189828275.83</v>
      </c>
      <c r="F14" s="80">
        <v>12445588291.49</v>
      </c>
      <c r="G14" s="73">
        <v>11898737461.83</v>
      </c>
      <c r="H14" s="74">
        <v>14663274.4</v>
      </c>
      <c r="I14" s="73">
        <v>4272564584.6300001</v>
      </c>
      <c r="J14" s="74">
        <v>3487426175.7399998</v>
      </c>
      <c r="K14" s="73">
        <v>18526229.370000001</v>
      </c>
      <c r="L14" s="74">
        <v>14663274.4</v>
      </c>
      <c r="M14" s="79" t="s">
        <v>16</v>
      </c>
      <c r="N14" s="80"/>
      <c r="O14" s="46"/>
      <c r="S14" s="52"/>
    </row>
    <row r="15" spans="2:19" ht="15" customHeight="1" x14ac:dyDescent="0.2">
      <c r="B15" s="71"/>
      <c r="C15" s="64" t="s">
        <v>17</v>
      </c>
      <c r="D15" s="65"/>
      <c r="E15" s="79">
        <f>G15+I15+K15</f>
        <v>11038245587.709999</v>
      </c>
      <c r="F15" s="80">
        <v>12445588292.49</v>
      </c>
      <c r="G15" s="73">
        <v>8050924871.3800001</v>
      </c>
      <c r="H15" s="74">
        <v>14950889.720000001</v>
      </c>
      <c r="I15" s="73">
        <v>2974059855.1700001</v>
      </c>
      <c r="J15" s="74">
        <v>3005444249.9299998</v>
      </c>
      <c r="K15" s="73">
        <v>13260861.16</v>
      </c>
      <c r="L15" s="74">
        <v>14950889.720000001</v>
      </c>
      <c r="M15" s="79" t="s">
        <v>16</v>
      </c>
      <c r="N15" s="80"/>
      <c r="O15" s="45"/>
    </row>
    <row r="16" spans="2:19" ht="15" customHeight="1" x14ac:dyDescent="0.2">
      <c r="B16" s="72"/>
      <c r="C16" s="62" t="s">
        <v>18</v>
      </c>
      <c r="D16" s="63"/>
      <c r="E16" s="75">
        <f>E14+E15</f>
        <v>27228073863.540001</v>
      </c>
      <c r="F16" s="76"/>
      <c r="G16" s="75">
        <f>G14+G15</f>
        <v>19949662333.209999</v>
      </c>
      <c r="H16" s="76"/>
      <c r="I16" s="75">
        <f>I14+I15</f>
        <v>7246624439.8000002</v>
      </c>
      <c r="J16" s="76"/>
      <c r="K16" s="75">
        <f>K14+K15</f>
        <v>31787090.530000001</v>
      </c>
      <c r="L16" s="76"/>
      <c r="M16" s="75" t="s">
        <v>16</v>
      </c>
      <c r="N16" s="76"/>
      <c r="O16" s="28">
        <f>E16/E26</f>
        <v>0.4464925507573908</v>
      </c>
    </row>
    <row r="17" spans="2:20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20" ht="15" customHeight="1" x14ac:dyDescent="0.2">
      <c r="B18" s="35" t="s">
        <v>20</v>
      </c>
      <c r="C18" s="97"/>
      <c r="D18" s="98"/>
      <c r="E18" s="77">
        <f>E12+E16</f>
        <v>59767477677.390007</v>
      </c>
      <c r="F18" s="78"/>
      <c r="G18" s="77">
        <f>G12+G16</f>
        <v>39418402019.790001</v>
      </c>
      <c r="H18" s="78"/>
      <c r="I18" s="77">
        <f>I12+I16</f>
        <v>20204525218.959999</v>
      </c>
      <c r="J18" s="78"/>
      <c r="K18" s="77">
        <f>K12+K16</f>
        <v>144550438.63999999</v>
      </c>
      <c r="L18" s="78"/>
      <c r="M18" s="77" t="s">
        <v>16</v>
      </c>
      <c r="N18" s="78"/>
      <c r="O18" s="47"/>
      <c r="S18" s="52"/>
    </row>
    <row r="19" spans="2:20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20" ht="15" customHeight="1" x14ac:dyDescent="0.2">
      <c r="B20" s="69" t="s">
        <v>21</v>
      </c>
      <c r="C20" s="64" t="s">
        <v>15</v>
      </c>
      <c r="D20" s="65"/>
      <c r="E20" s="79">
        <f>M20</f>
        <v>297306274.89999998</v>
      </c>
      <c r="F20" s="80"/>
      <c r="G20" s="81"/>
      <c r="H20" s="82"/>
      <c r="I20" s="81"/>
      <c r="J20" s="82"/>
      <c r="K20" s="81"/>
      <c r="L20" s="82"/>
      <c r="M20" s="73">
        <v>297306274.89999998</v>
      </c>
      <c r="N20" s="74">
        <v>251468545.38</v>
      </c>
      <c r="O20" s="46"/>
    </row>
    <row r="21" spans="2:20" ht="15" customHeight="1" x14ac:dyDescent="0.2">
      <c r="B21" s="69"/>
      <c r="C21" s="64" t="s">
        <v>17</v>
      </c>
      <c r="D21" s="65"/>
      <c r="E21" s="79">
        <f>M21</f>
        <v>917361925.28999996</v>
      </c>
      <c r="F21" s="80"/>
      <c r="G21" s="81"/>
      <c r="H21" s="82"/>
      <c r="I21" s="81"/>
      <c r="J21" s="82"/>
      <c r="K21" s="81"/>
      <c r="L21" s="82"/>
      <c r="M21" s="73">
        <v>917361925.28999996</v>
      </c>
      <c r="N21" s="74"/>
      <c r="O21" s="46"/>
    </row>
    <row r="22" spans="2:20" ht="15" customHeight="1" x14ac:dyDescent="0.2">
      <c r="B22" s="69"/>
      <c r="C22" s="62" t="s">
        <v>18</v>
      </c>
      <c r="D22" s="63"/>
      <c r="E22" s="75">
        <f>E20+E21</f>
        <v>1214668200.1900001</v>
      </c>
      <c r="F22" s="76"/>
      <c r="G22" s="75"/>
      <c r="H22" s="76"/>
      <c r="I22" s="75"/>
      <c r="J22" s="76"/>
      <c r="K22" s="75"/>
      <c r="L22" s="76"/>
      <c r="M22" s="75">
        <f>M20+M21</f>
        <v>1214668200.1900001</v>
      </c>
      <c r="N22" s="76"/>
      <c r="O22" s="28">
        <f>E22/E26</f>
        <v>1.9918423379662851E-2</v>
      </c>
    </row>
    <row r="23" spans="2:20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20" ht="15" customHeight="1" x14ac:dyDescent="0.2">
      <c r="B24" s="69" t="s">
        <v>22</v>
      </c>
      <c r="C24" s="64" t="s">
        <v>15</v>
      </c>
      <c r="D24" s="65"/>
      <c r="E24" s="81">
        <f>E10+E14+E20</f>
        <v>27497599528.670002</v>
      </c>
      <c r="F24" s="82"/>
      <c r="G24" s="81">
        <f>G10+G14+G20</f>
        <v>19101441984.880001</v>
      </c>
      <c r="H24" s="82"/>
      <c r="I24" s="81">
        <f>I10+I14+I20</f>
        <v>8029448060.7000008</v>
      </c>
      <c r="J24" s="82"/>
      <c r="K24" s="81">
        <f>K10+K14+K20</f>
        <v>69403208.189999998</v>
      </c>
      <c r="L24" s="82"/>
      <c r="M24" s="81">
        <f>+M20</f>
        <v>297306274.89999998</v>
      </c>
      <c r="N24" s="82"/>
      <c r="O24" s="46"/>
    </row>
    <row r="25" spans="2:20" ht="15" customHeight="1" x14ac:dyDescent="0.2">
      <c r="B25" s="69"/>
      <c r="C25" s="64" t="s">
        <v>17</v>
      </c>
      <c r="D25" s="65"/>
      <c r="E25" s="81">
        <f>E11+E15+E21</f>
        <v>33484546348.910004</v>
      </c>
      <c r="F25" s="82"/>
      <c r="G25" s="81">
        <f>G11+G15+G21</f>
        <v>20316960034.91</v>
      </c>
      <c r="H25" s="82"/>
      <c r="I25" s="81">
        <f>I11+I15+I21</f>
        <v>12175077158.26</v>
      </c>
      <c r="J25" s="82"/>
      <c r="K25" s="81">
        <f>K11+K15+K21</f>
        <v>75147230.450000003</v>
      </c>
      <c r="L25" s="82"/>
      <c r="M25" s="81">
        <f>M21</f>
        <v>917361925.28999996</v>
      </c>
      <c r="N25" s="82">
        <v>1563040059.3900001</v>
      </c>
      <c r="O25" s="46"/>
    </row>
    <row r="26" spans="2:20" ht="15" customHeight="1" x14ac:dyDescent="0.2">
      <c r="B26" s="69"/>
      <c r="C26" s="62" t="s">
        <v>18</v>
      </c>
      <c r="D26" s="63"/>
      <c r="E26" s="91">
        <f>E24+E25</f>
        <v>60982145877.580002</v>
      </c>
      <c r="F26" s="92"/>
      <c r="G26" s="91">
        <f>G24+G25</f>
        <v>39418402019.790001</v>
      </c>
      <c r="H26" s="92"/>
      <c r="I26" s="91">
        <f>I24+I25</f>
        <v>20204525218.959999</v>
      </c>
      <c r="J26" s="92"/>
      <c r="K26" s="91">
        <f>K24+K25</f>
        <v>144550438.63999999</v>
      </c>
      <c r="L26" s="92"/>
      <c r="M26" s="91">
        <f>M24+M25</f>
        <v>1214668200.1900001</v>
      </c>
      <c r="N26" s="92"/>
      <c r="O26" s="28">
        <f>O12+O16+O22</f>
        <v>1</v>
      </c>
    </row>
    <row r="27" spans="2:20" ht="15" customHeight="1" thickBot="1" x14ac:dyDescent="0.25">
      <c r="B27" s="100" t="s">
        <v>9</v>
      </c>
      <c r="C27" s="101"/>
      <c r="D27" s="102"/>
      <c r="E27" s="89">
        <f>G27+I27+K27+M27</f>
        <v>1</v>
      </c>
      <c r="F27" s="90"/>
      <c r="G27" s="93">
        <f>G26/E26</f>
        <v>0.64639250476559762</v>
      </c>
      <c r="H27" s="94"/>
      <c r="I27" s="93">
        <f>I26/E26</f>
        <v>0.33131869874700759</v>
      </c>
      <c r="J27" s="94"/>
      <c r="K27" s="93">
        <f>K26/E26</f>
        <v>2.37037310773191E-3</v>
      </c>
      <c r="L27" s="94"/>
      <c r="M27" s="93">
        <f>M26/E26</f>
        <v>1.9918423379662851E-2</v>
      </c>
      <c r="N27" s="94"/>
      <c r="O27" s="40"/>
    </row>
    <row r="28" spans="2:20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20" ht="15" customHeight="1" x14ac:dyDescent="0.2">
      <c r="E29" s="22"/>
      <c r="F29" s="22"/>
      <c r="G29" s="44"/>
      <c r="H29" s="44"/>
      <c r="I29" s="44"/>
      <c r="J29" s="44"/>
      <c r="K29" s="44"/>
      <c r="L29" s="44"/>
      <c r="T29" s="55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99" t="s">
        <v>0</v>
      </c>
      <c r="P37" s="99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5" ht="15" customHeight="1" thickBot="1" x14ac:dyDescent="0.25"/>
    <row r="50" spans="2:5" ht="15" customHeight="1" x14ac:dyDescent="0.2">
      <c r="B50" s="8" t="s">
        <v>1</v>
      </c>
      <c r="C50" s="9">
        <v>2021</v>
      </c>
      <c r="D50" s="9">
        <v>2022</v>
      </c>
      <c r="E50" s="23">
        <v>2023</v>
      </c>
    </row>
    <row r="51" spans="2:5" ht="15" customHeight="1" x14ac:dyDescent="0.2">
      <c r="B51" s="11" t="s">
        <v>2</v>
      </c>
      <c r="C51" s="6">
        <v>57615</v>
      </c>
      <c r="D51" s="6">
        <v>57932.250998670002</v>
      </c>
      <c r="E51" s="54">
        <v>59421.390463609998</v>
      </c>
    </row>
    <row r="52" spans="2:5" ht="15" customHeight="1" x14ac:dyDescent="0.2">
      <c r="B52" s="12" t="s">
        <v>3</v>
      </c>
      <c r="C52" s="13">
        <v>57740.130226759997</v>
      </c>
      <c r="D52" s="13">
        <v>57808.476834169996</v>
      </c>
      <c r="E52" s="25">
        <v>60982.145877579998</v>
      </c>
    </row>
    <row r="53" spans="2:5" ht="15" customHeight="1" x14ac:dyDescent="0.2">
      <c r="B53" s="11" t="s">
        <v>4</v>
      </c>
      <c r="C53" s="6">
        <v>58215.77574117</v>
      </c>
      <c r="D53" s="6">
        <v>58378.549977369999</v>
      </c>
      <c r="E53" s="24"/>
    </row>
    <row r="54" spans="2:5" ht="15" customHeight="1" thickBot="1" x14ac:dyDescent="0.25">
      <c r="B54" s="14" t="s">
        <v>5</v>
      </c>
      <c r="C54" s="15">
        <v>57599.76393329</v>
      </c>
      <c r="D54" s="15">
        <v>58759.000120919998</v>
      </c>
      <c r="E54" s="26"/>
    </row>
  </sheetData>
  <mergeCells count="97"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  <mergeCell ref="C10:D10"/>
    <mergeCell ref="C11:D11"/>
    <mergeCell ref="C12:D12"/>
    <mergeCell ref="C14:D14"/>
    <mergeCell ref="C15:D1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14:N14"/>
    <mergeCell ref="M15:N15"/>
    <mergeCell ref="M16:N16"/>
    <mergeCell ref="K18:L18"/>
    <mergeCell ref="K20:L20"/>
    <mergeCell ref="K14:L14"/>
    <mergeCell ref="K15:L15"/>
    <mergeCell ref="K16:L16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E8:F9"/>
    <mergeCell ref="E10:F10"/>
    <mergeCell ref="E11:F11"/>
    <mergeCell ref="E12:F12"/>
    <mergeCell ref="E14:F14"/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2.Q 2023</vt:lpstr>
      <vt:lpstr>'2.Q 2023'!Oblast_tisku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13)</cp:lastModifiedBy>
  <cp:lastPrinted>2021-07-19T07:10:43Z</cp:lastPrinted>
  <dcterms:created xsi:type="dcterms:W3CDTF">2004-09-09T09:31:43Z</dcterms:created>
  <dcterms:modified xsi:type="dcterms:W3CDTF">2023-07-10T07:15:23Z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